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29040" windowHeight="15840"/>
  </bookViews>
  <sheets>
    <sheet name="Spausdinimo variantas" sheetId="1" r:id="rId1"/>
  </sheets>
  <definedNames>
    <definedName name="_xlnm.Print_Area" localSheetId="0">'Spausdinimo variantas'!$A$1:$G$78</definedName>
  </definedNames>
  <calcPr calcId="145621"/>
</workbook>
</file>

<file path=xl/calcChain.xml><?xml version="1.0" encoding="utf-8"?>
<calcChain xmlns="http://schemas.openxmlformats.org/spreadsheetml/2006/main">
  <c r="G70" i="1" l="1"/>
  <c r="G62" i="1"/>
  <c r="C12" i="1" l="1"/>
  <c r="G13" i="1"/>
  <c r="G14" i="1"/>
  <c r="G15" i="1"/>
  <c r="C16" i="1"/>
  <c r="C17" i="1"/>
  <c r="G18" i="1"/>
  <c r="G19" i="1"/>
  <c r="G20" i="1"/>
  <c r="G21" i="1"/>
  <c r="C22" i="1"/>
  <c r="C23" i="1"/>
  <c r="G24" i="1"/>
  <c r="G25" i="1"/>
  <c r="G26" i="1"/>
  <c r="G27" i="1"/>
  <c r="G28" i="1"/>
  <c r="G29" i="1"/>
  <c r="G30" i="1"/>
  <c r="G31" i="1"/>
  <c r="G32" i="1"/>
  <c r="G33" i="1"/>
  <c r="G34" i="1"/>
  <c r="G35" i="1"/>
  <c r="C36" i="1"/>
  <c r="C37" i="1"/>
  <c r="G38" i="1"/>
  <c r="G39" i="1"/>
  <c r="G40" i="1"/>
  <c r="G41" i="1"/>
  <c r="G42" i="1"/>
  <c r="G43" i="1"/>
  <c r="G44" i="1"/>
  <c r="G45" i="1"/>
  <c r="C46" i="1"/>
  <c r="C47" i="1"/>
  <c r="G48" i="1"/>
  <c r="G49" i="1" s="1"/>
  <c r="C49" i="1"/>
  <c r="C50" i="1"/>
  <c r="G51" i="1"/>
  <c r="G52" i="1" s="1"/>
  <c r="C52" i="1"/>
  <c r="C53" i="1"/>
  <c r="G54" i="1"/>
  <c r="G55" i="1" s="1"/>
  <c r="C55" i="1"/>
  <c r="C56" i="1"/>
  <c r="G57" i="1"/>
  <c r="G58" i="1"/>
  <c r="C59" i="1"/>
  <c r="C60" i="1"/>
  <c r="G61" i="1"/>
  <c r="G63" i="1" s="1"/>
  <c r="C63" i="1"/>
  <c r="C64" i="1"/>
  <c r="G65" i="1"/>
  <c r="G66" i="1"/>
  <c r="C67" i="1"/>
  <c r="C68" i="1"/>
  <c r="G69" i="1"/>
  <c r="G71" i="1"/>
  <c r="G72" i="1"/>
  <c r="C73" i="1"/>
  <c r="C8" i="1"/>
  <c r="C7" i="1"/>
  <c r="C6" i="1"/>
  <c r="G67" i="1" l="1"/>
  <c r="G73" i="1"/>
  <c r="G59" i="1"/>
  <c r="G46" i="1"/>
  <c r="G36" i="1"/>
  <c r="G22" i="1"/>
  <c r="G16" i="1"/>
  <c r="G75" i="1" l="1"/>
  <c r="G76" i="1" s="1"/>
  <c r="G77" i="1" s="1"/>
  <c r="G9" i="1" s="1"/>
</calcChain>
</file>

<file path=xl/sharedStrings.xml><?xml version="1.0" encoding="utf-8"?>
<sst xmlns="http://schemas.openxmlformats.org/spreadsheetml/2006/main" count="163" uniqueCount="127">
  <si>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</si>
  <si>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</si>
  <si>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</si>
  <si>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</si>
  <si>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</si>
  <si>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</si>
  <si>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</si>
  <si>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</si>
  <si>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</si>
  <si>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</si>
  <si>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</si>
  <si>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</si>
  <si>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1-001-3</t>
  </si>
  <si>
    <t>Kankorėžių sandėlio 7F1Ž, Miškininkų g.7, Vaišvydavos k., Samylių sen., Kauno r.sav., rekonstravimo projektas</t>
  </si>
  <si>
    <t>Bendrieji statybos darbai</t>
  </si>
  <si>
    <t>Statybiniai darbai. Siurblinė</t>
  </si>
  <si>
    <t>Grunto kasimas 0,25 m3 kaušo talpos ekskavatoriumi, pakraunant gruntą į autosavivarčius, kai grunto grupė II</t>
  </si>
  <si>
    <t>100 m3</t>
  </si>
  <si>
    <t>Grunto transportavimas 6 t autosavivarčiais 1 km atstumu, pakraunant 0,25 m3 kaušo talpos ekskavatoriumi, kai grunto grupė II</t>
  </si>
  <si>
    <t>Grunto transportavimo sąnaudų pokytis už papildomą 1 km atstumą, vežant 6 t autosavivarčiais, kai grunto grupė I-II. (Pridėti 9 km)</t>
  </si>
  <si>
    <t>Iki 600 mm skersmens gręžinių pamatams gręžimas, kai grunto grupė II</t>
  </si>
  <si>
    <t>vnt.</t>
  </si>
  <si>
    <t>Gręžtinių pamatų betonavimas</t>
  </si>
  <si>
    <t>m3</t>
  </si>
  <si>
    <t>Armatūros karkasai</t>
  </si>
  <si>
    <t>t</t>
  </si>
  <si>
    <t>Betono mišiniai C25/30</t>
  </si>
  <si>
    <t>kub.m</t>
  </si>
  <si>
    <t>Gelžbetoninės pamatų sijos, įrengiant klojinius iš skydų, paduodant betoną kranu</t>
  </si>
  <si>
    <t>Armatūra</t>
  </si>
  <si>
    <t>Horizantalių paviršių izoliavimas vienu polistirolo plokščių sluoksniu (sausu būdu)</t>
  </si>
  <si>
    <t>m2</t>
  </si>
  <si>
    <t>Rūsio sienų ir cokolio šiltinimas, kai izoliacijos 100 mm storio sluoksnis, putų polistireno plokštės</t>
  </si>
  <si>
    <t>100 m2</t>
  </si>
  <si>
    <t>Rūsio sienų ir cokolio šiltinimas. Sluoksnio storio pokyčio 10 mm pridėti arba atimti, putų polistireno plokštės. (Atimti 50 mm)</t>
  </si>
  <si>
    <t>Ekstrudinis polistireninis putplastis 50mm</t>
  </si>
  <si>
    <t>Laikančių konstrukcinių metalinių Z ir C profilių montavimas (Z ir C laikančios sijos)</t>
  </si>
  <si>
    <t>100 m</t>
  </si>
  <si>
    <t>Montavimo metalinių profilių montavimas (Omega profiliai)</t>
  </si>
  <si>
    <t>kv.m</t>
  </si>
  <si>
    <t>Plieninių įdėtinių detalių montavimas, betonuojant pamatus (detalės masė iki 2,0 kg)</t>
  </si>
  <si>
    <t>Posluoksnių įrengimas grindims mažosios mechanizacijos priemonėmis. 100 mm storio žvyro sluoksnis</t>
  </si>
  <si>
    <t>Posluoksnių įrengimas grindims mažosios mechanizacijos priemonėmis, žvyro sluoksnio storio pokyčio 10 mm pridėti arba atimti. (Pridėti 100 mm)</t>
  </si>
  <si>
    <t>Grindų šiltinamųjų (garso) izoliacijų įrengimas, naudojant izoliacines plokštes (100 mm storio putų polistireno plokštės)</t>
  </si>
  <si>
    <t>Polistireninis putplastis EPS 150</t>
  </si>
  <si>
    <t>Grindų ritininių hidroizoliacijų įrengimas, klojant plėvelę, suklijuojant siūles 2sl.</t>
  </si>
  <si>
    <t>Betoninių grindų armavimas tinklais</t>
  </si>
  <si>
    <t>Armuotų betoninių grindų įrengimas, vakuumuojant (be armavimo darbų). 100 mm storio sluoksnis, paduodant betoną siurbliu</t>
  </si>
  <si>
    <t>Betoninių dangų padengimas kietais užpildais (3mm storio sluoksnis)</t>
  </si>
  <si>
    <t>Metalinių kolonų montavimas (kolonų masė iki 0,25 t)</t>
  </si>
  <si>
    <t>Metalinių sijų ir ilginių montavimas (sijų, ilginių masė iki 0,10 t)</t>
  </si>
  <si>
    <t>Metalinių ryšių ir spyrių montavimas (ryšių ir spyrių masė iki 50 kg)</t>
  </si>
  <si>
    <t>Z ilginiai 200x2</t>
  </si>
  <si>
    <t>m</t>
  </si>
  <si>
    <t>Daugiasluoksnių plokščių montavimas. Išorės sienos</t>
  </si>
  <si>
    <t>Metalinių durų blokų montavimas metalinio karkaso angose, kai aklinos durys iki 2,0 m2</t>
  </si>
  <si>
    <t>Plieninės lauko durys su spyna ir stakta</t>
  </si>
  <si>
    <t>Daugiasluoksnių plokščių montavimas. Denginiai</t>
  </si>
  <si>
    <t>Lietaus nuvedimo sistemos montavimas, kai pakabinami latakai, dirbant nuo kopėčių arba kilnojamų pastolių</t>
  </si>
  <si>
    <t>Lietaus nuvedimo sistemos montavimas, kai lietvamzdžiai, dirbant nuo kopėčių arba kilnojamų pastolių</t>
  </si>
  <si>
    <t>Skyrius Žemės darbai</t>
  </si>
  <si>
    <t>Iš viso už skyrių Žemės darbai</t>
  </si>
  <si>
    <t>Skyrius Poliai</t>
  </si>
  <si>
    <t>Iš viso už skyrių Poliai</t>
  </si>
  <si>
    <t>Skyrius Pamatų sija</t>
  </si>
  <si>
    <t>Iš viso už skyrių Pamatų sija</t>
  </si>
  <si>
    <t>Skyrius Grindys</t>
  </si>
  <si>
    <t>Iš viso už skyrių Grindys</t>
  </si>
  <si>
    <t>Skyrius Kolonos</t>
  </si>
  <si>
    <t>Iš viso už skyrių Kolonos</t>
  </si>
  <si>
    <t>Skyrius Sijos</t>
  </si>
  <si>
    <t>Iš viso už skyrių Sijos</t>
  </si>
  <si>
    <t>Skyrius Ryšiai</t>
  </si>
  <si>
    <t>Iš viso už skyrių Ryšiai</t>
  </si>
  <si>
    <t>Skyrius Stogo ilginiai</t>
  </si>
  <si>
    <t>Iš viso už skyrių Stogo ilginiai</t>
  </si>
  <si>
    <t>Skyrius Fasadas</t>
  </si>
  <si>
    <t>Iš viso už skyrių Fasadas</t>
  </si>
  <si>
    <t>Skyrius Durys</t>
  </si>
  <si>
    <t>Iš viso už skyrių Durys</t>
  </si>
  <si>
    <t>Skyrius Stogas</t>
  </si>
  <si>
    <t>Iš viso už skyrių Stogas</t>
  </si>
  <si>
    <t>Iš viso be PVM:</t>
  </si>
  <si>
    <t>PVM:</t>
  </si>
  <si>
    <t>Iš viso su PVM:</t>
  </si>
  <si>
    <t>Cemento-pjuvenų plokštės "Cetris", 1250x3350x20mm arba analogas</t>
  </si>
  <si>
    <t>Fasadinių plokščių tvirtinimas prie įrengto metalinio karkaso*cemento drožlių</t>
  </si>
  <si>
    <t>33.1</t>
  </si>
  <si>
    <t>36.1</t>
  </si>
  <si>
    <t>N9P-0314-2</t>
  </si>
  <si>
    <t xml:space="preserve">Skardos lankstinių montavimas </t>
  </si>
  <si>
    <t>N1P-0111-2</t>
  </si>
  <si>
    <t>N1P-1301-2</t>
  </si>
  <si>
    <t>N1P-1314-1 (K4=9)</t>
  </si>
  <si>
    <t>N5P-0701-2</t>
  </si>
  <si>
    <t>N5-115-13</t>
  </si>
  <si>
    <t>C1-12</t>
  </si>
  <si>
    <t>C1-320-9</t>
  </si>
  <si>
    <t>N6-23</t>
  </si>
  <si>
    <t>C1-10</t>
  </si>
  <si>
    <t>N26-87-1</t>
  </si>
  <si>
    <t>N26P-1201-2</t>
  </si>
  <si>
    <t>N26P-1201-4 (K4=-5)</t>
  </si>
  <si>
    <t>C1-903-32</t>
  </si>
  <si>
    <t>N9P-0301-1</t>
  </si>
  <si>
    <t>N9P-0308-1</t>
  </si>
  <si>
    <t>N15-49-1</t>
  </si>
  <si>
    <t>C1-505-5</t>
  </si>
  <si>
    <t>N6P-0310-1</t>
  </si>
  <si>
    <t>N11P-0103-2</t>
  </si>
  <si>
    <t>N11P-0103-5 (K4=10)</t>
  </si>
  <si>
    <t>N11P-0302-3</t>
  </si>
  <si>
    <t>C1-903-11</t>
  </si>
  <si>
    <t>N11P-0201-1 (K4=2)</t>
  </si>
  <si>
    <t>N11P-1508-2</t>
  </si>
  <si>
    <t>N11P-1502-1</t>
  </si>
  <si>
    <t>N11P-1602-1</t>
  </si>
  <si>
    <t>N9P-0101-1</t>
  </si>
  <si>
    <t>N9P-0103-2</t>
  </si>
  <si>
    <t>N9P-0104-1</t>
  </si>
  <si>
    <t>kaina</t>
  </si>
  <si>
    <t>N9P-0601-1</t>
  </si>
  <si>
    <t>N9P-0601-4</t>
  </si>
  <si>
    <t>N12P-0801-1</t>
  </si>
  <si>
    <t>N12P-0801-3</t>
  </si>
  <si>
    <t>N2P-0302-3</t>
  </si>
  <si>
    <t>C1-408-18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</si>
</sst>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0.0000"/>
    <numFmt numFmtId="166" formatCode="#,##0.00\ \€"/>
  </numFmts>
  <fonts count="12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9.75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LT"/>
      <charset val="186"/>
    </font>
    <font>
      <sz val="11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2" fontId="5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Continuous" vertical="center"/>
    </xf>
    <xf numFmtId="2" fontId="5" fillId="0" borderId="5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165" fontId="5" fillId="0" borderId="0" xfId="0" applyNumberFormat="1" applyFont="1" applyBorder="1" applyAlignment="1">
      <alignment horizontal="right" vertical="top"/>
    </xf>
    <xf numFmtId="4" fontId="5" fillId="0" borderId="0" xfId="0" applyNumberFormat="1" applyFont="1" applyBorder="1" applyAlignment="1">
      <alignment horizontal="right" vertical="top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166" fontId="4" fillId="0" borderId="9" xfId="0" applyNumberFormat="1" applyFont="1" applyBorder="1" applyAlignment="1">
      <alignment horizontal="right" vertical="top"/>
    </xf>
    <xf numFmtId="0" fontId="5" fillId="0" borderId="0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2" fontId="8" fillId="0" borderId="10" xfId="0" applyNumberFormat="1" applyFont="1" applyBorder="1" applyAlignment="1">
      <alignment horizontal="center" vertical="top"/>
    </xf>
    <xf numFmtId="2" fontId="8" fillId="0" borderId="10" xfId="0" applyNumberFormat="1" applyFont="1" applyBorder="1" applyAlignment="1">
      <alignment horizontal="right" vertical="top"/>
    </xf>
    <xf numFmtId="0" fontId="8" fillId="0" borderId="11" xfId="0" applyFont="1" applyBorder="1" applyAlignment="1">
      <alignment horizontal="left" vertical="top" wrapText="1"/>
    </xf>
    <xf numFmtId="2" fontId="8" fillId="0" borderId="11" xfId="0" applyNumberFormat="1" applyFont="1" applyBorder="1" applyAlignment="1">
      <alignment horizontal="center" vertical="top"/>
    </xf>
    <xf numFmtId="2" fontId="8" fillId="0" borderId="11" xfId="0" applyNumberFormat="1" applyFont="1" applyBorder="1" applyAlignment="1">
      <alignment horizontal="right" vertical="top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2" fontId="6" fillId="0" borderId="10" xfId="0" applyNumberFormat="1" applyFont="1" applyBorder="1" applyAlignment="1">
      <alignment horizontal="right" vertical="top"/>
    </xf>
    <xf numFmtId="2" fontId="6" fillId="0" borderId="11" xfId="0" applyNumberFormat="1" applyFont="1" applyBorder="1" applyAlignment="1">
      <alignment horizontal="right" vertical="top"/>
    </xf>
    <xf numFmtId="0" fontId="6" fillId="0" borderId="10" xfId="0" applyNumberFormat="1" applyFont="1" applyBorder="1" applyAlignment="1">
      <alignment horizontal="center" vertical="top"/>
    </xf>
    <xf numFmtId="0" fontId="9" fillId="0" borderId="11" xfId="0" applyNumberFormat="1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13" xfId="1" applyFont="1" applyBorder="1" applyAlignment="1">
      <alignment horizontal="center" vertical="top" wrapText="1"/>
    </xf>
    <xf numFmtId="0" fontId="6" fillId="0" borderId="10" xfId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right" vertical="top"/>
    </xf>
    <xf numFmtId="2" fontId="6" fillId="0" borderId="8" xfId="0" applyNumberFormat="1" applyFont="1" applyBorder="1" applyAlignment="1">
      <alignment horizontal="right" vertical="top"/>
    </xf>
    <xf numFmtId="2" fontId="5" fillId="0" borderId="0" xfId="0" applyNumberFormat="1" applyFont="1" applyBorder="1" applyAlignment="1">
      <alignment horizontal="right" vertical="top"/>
    </xf>
    <xf numFmtId="2" fontId="9" fillId="0" borderId="13" xfId="1" applyNumberFormat="1" applyFont="1" applyBorder="1" applyAlignment="1">
      <alignment horizontal="right" vertical="top"/>
    </xf>
    <xf numFmtId="2" fontId="9" fillId="0" borderId="10" xfId="1" applyNumberFormat="1" applyFont="1" applyBorder="1" applyAlignment="1">
      <alignment horizontal="right" vertical="top"/>
    </xf>
    <xf numFmtId="0" fontId="11" fillId="0" borderId="0" xfId="0" applyFont="1"/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0" fontId="0" fillId="0" borderId="6" xfId="0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/>
  </sheetPr>
  <dimension ref="A1:BC200"/>
  <sheetViews>
    <sheetView showZeros="0" tabSelected="1" zoomScaleNormal="100" workbookViewId="0">
      <pane ySplit="11" topLeftCell="A55" activePane="bottomLeft" state="frozen"/>
      <selection pane="bottomLeft" activeCell="L72" sqref="L72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4" max="54" width="52.85546875" style="27" customWidth="1"/>
    <col min="55" max="55" width="78.85546875" customWidth="1"/>
  </cols>
  <sheetData>
    <row r="1" spans="1:55">
      <c r="A1" s="1" t="s">
        <v>12</v>
      </c>
      <c r="B1" s="25"/>
      <c r="C1" s="2"/>
      <c r="D1" s="2"/>
      <c r="E1" s="2"/>
      <c r="F1" s="2"/>
      <c r="G1" s="2"/>
    </row>
    <row r="2" spans="1:55">
      <c r="A2" s="3"/>
      <c r="B2" s="24">
        <v>7036.71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71" t="s">
        <v>9</v>
      </c>
      <c r="B6" s="71"/>
      <c r="C6" s="70" t="str">
        <f>IF(BC6&lt;&gt;0,BC6,"")</f>
        <v>Kankorėžių sandėlio 7F1Ž, Miškininkų g.7, Vaišvydavos k., Samylių sen., Kauno r.sav., rekonstravimo projektas</v>
      </c>
      <c r="D6" s="70"/>
      <c r="E6" s="70"/>
      <c r="F6" s="70"/>
      <c r="G6" s="70"/>
      <c r="BC6" s="26" t="s">
        <v>13</v>
      </c>
    </row>
    <row r="7" spans="1:55">
      <c r="A7" s="71" t="s">
        <v>7</v>
      </c>
      <c r="B7" s="71"/>
      <c r="C7" s="70" t="str">
        <f>IF(BC7&lt;&gt;0,BC7,"")</f>
        <v>Bendrieji statybos darbai</v>
      </c>
      <c r="D7" s="70"/>
      <c r="E7" s="70"/>
      <c r="F7" s="70"/>
      <c r="G7" s="70"/>
      <c r="BC7" s="26" t="s">
        <v>14</v>
      </c>
    </row>
    <row r="8" spans="1:55">
      <c r="A8" s="71" t="s">
        <v>8</v>
      </c>
      <c r="B8" s="71"/>
      <c r="C8" s="70" t="str">
        <f>IF(BC8&lt;&gt;0,BC8,"")</f>
        <v>Statybiniai darbai. Siurblinė</v>
      </c>
      <c r="D8" s="70"/>
      <c r="E8" s="70"/>
      <c r="F8" s="70"/>
      <c r="G8" s="70"/>
      <c r="BC8" s="26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1">
        <f>G77</f>
        <v>9941.8700000000008</v>
      </c>
    </row>
    <row r="10" spans="1:55" ht="17.25" customHeight="1">
      <c r="A10" s="72" t="s">
        <v>3</v>
      </c>
      <c r="B10" s="74" t="s">
        <v>4</v>
      </c>
      <c r="C10" s="74" t="s">
        <v>6</v>
      </c>
      <c r="D10" s="75" t="s">
        <v>5</v>
      </c>
      <c r="E10" s="77" t="s">
        <v>0</v>
      </c>
      <c r="F10" s="19" t="s">
        <v>1</v>
      </c>
      <c r="G10" s="20"/>
    </row>
    <row r="11" spans="1:55">
      <c r="A11" s="73"/>
      <c r="B11" s="74"/>
      <c r="C11" s="74"/>
      <c r="D11" s="76"/>
      <c r="E11" s="77"/>
      <c r="F11" s="8" t="s">
        <v>11</v>
      </c>
      <c r="G11" s="8" t="s">
        <v>2</v>
      </c>
    </row>
    <row r="12" spans="1:55">
      <c r="A12" s="9"/>
      <c r="B12" s="10"/>
      <c r="C12" s="78" t="str">
        <f>BB12</f>
        <v>Skyrius Žemės darbai</v>
      </c>
      <c r="D12" s="79"/>
      <c r="E12" s="79"/>
      <c r="F12" s="28"/>
      <c r="G12" s="29"/>
      <c r="BB12" s="27" t="s">
        <v>60</v>
      </c>
    </row>
    <row r="13" spans="1:55" ht="33.75">
      <c r="A13" s="30">
        <v>1</v>
      </c>
      <c r="B13" s="54" t="s">
        <v>91</v>
      </c>
      <c r="C13" s="32" t="s">
        <v>16</v>
      </c>
      <c r="D13" s="31" t="s">
        <v>17</v>
      </c>
      <c r="E13" s="33">
        <v>0.06</v>
      </c>
      <c r="F13" s="64">
        <v>223.13</v>
      </c>
      <c r="G13" s="34">
        <f>ROUND(F13*E13,2)</f>
        <v>13.39</v>
      </c>
    </row>
    <row r="14" spans="1:55" ht="33.75">
      <c r="A14" s="30">
        <v>2</v>
      </c>
      <c r="B14" s="60" t="s">
        <v>92</v>
      </c>
      <c r="C14" s="32" t="s">
        <v>18</v>
      </c>
      <c r="D14" s="31" t="s">
        <v>17</v>
      </c>
      <c r="E14" s="33">
        <v>0.06</v>
      </c>
      <c r="F14" s="64">
        <v>190.52</v>
      </c>
      <c r="G14" s="34">
        <f>ROUND(F14*E14,2)</f>
        <v>11.43</v>
      </c>
    </row>
    <row r="15" spans="1:55" ht="45">
      <c r="A15" s="35">
        <v>3</v>
      </c>
      <c r="B15" s="54" t="s">
        <v>93</v>
      </c>
      <c r="C15" s="37" t="s">
        <v>19</v>
      </c>
      <c r="D15" s="36" t="s">
        <v>17</v>
      </c>
      <c r="E15" s="38">
        <v>0.06</v>
      </c>
      <c r="F15" s="65">
        <v>317.52999999999997</v>
      </c>
      <c r="G15" s="39">
        <f>ROUND(F15*E15,2)</f>
        <v>19.05</v>
      </c>
    </row>
    <row r="16" spans="1:55">
      <c r="A16" s="9"/>
      <c r="B16" s="10"/>
      <c r="C16" s="80" t="str">
        <f>BB16</f>
        <v>Iš viso už skyrių Žemės darbai</v>
      </c>
      <c r="D16" s="81"/>
      <c r="E16" s="81"/>
      <c r="F16" s="66"/>
      <c r="G16" s="29" t="str">
        <f>IF(SUM(G12:G15)=0,"",TEXT(SUM(G12:G15),"# ##0,00"))</f>
        <v>43,87</v>
      </c>
      <c r="BB16" s="27" t="s">
        <v>61</v>
      </c>
    </row>
    <row r="17" spans="1:54">
      <c r="A17" s="9"/>
      <c r="B17" s="10"/>
      <c r="C17" s="80" t="str">
        <f>BB17</f>
        <v>Skyrius Poliai</v>
      </c>
      <c r="D17" s="81"/>
      <c r="E17" s="81"/>
      <c r="F17" s="66"/>
      <c r="G17" s="29"/>
      <c r="BB17" s="27" t="s">
        <v>62</v>
      </c>
    </row>
    <row r="18" spans="1:54" ht="22.5">
      <c r="A18" s="30">
        <v>4</v>
      </c>
      <c r="B18" s="54" t="s">
        <v>94</v>
      </c>
      <c r="C18" s="32" t="s">
        <v>20</v>
      </c>
      <c r="D18" s="31" t="s">
        <v>21</v>
      </c>
      <c r="E18" s="33">
        <v>4</v>
      </c>
      <c r="F18" s="64">
        <v>82.01</v>
      </c>
      <c r="G18" s="34">
        <f>ROUND(F18*E18,2)</f>
        <v>328.04</v>
      </c>
    </row>
    <row r="19" spans="1:54">
      <c r="A19" s="30">
        <v>5</v>
      </c>
      <c r="B19" s="55" t="s">
        <v>95</v>
      </c>
      <c r="C19" s="32" t="s">
        <v>22</v>
      </c>
      <c r="D19" s="31" t="s">
        <v>23</v>
      </c>
      <c r="E19" s="33">
        <v>1</v>
      </c>
      <c r="F19" s="64">
        <v>272.64</v>
      </c>
      <c r="G19" s="34">
        <f>ROUND(F19*E19,2)</f>
        <v>272.64</v>
      </c>
    </row>
    <row r="20" spans="1:54">
      <c r="A20" s="30">
        <v>6</v>
      </c>
      <c r="B20" s="61" t="s">
        <v>96</v>
      </c>
      <c r="C20" s="32" t="s">
        <v>24</v>
      </c>
      <c r="D20" s="31" t="s">
        <v>25</v>
      </c>
      <c r="E20" s="33">
        <v>8.1360000000000002E-2</v>
      </c>
      <c r="F20" s="64">
        <v>1113.8399999999999</v>
      </c>
      <c r="G20" s="34">
        <f>ROUND(F20*E20,2)</f>
        <v>90.62</v>
      </c>
    </row>
    <row r="21" spans="1:54">
      <c r="A21" s="35">
        <v>7</v>
      </c>
      <c r="B21" s="54" t="s">
        <v>97</v>
      </c>
      <c r="C21" s="37" t="s">
        <v>26</v>
      </c>
      <c r="D21" s="36" t="s">
        <v>27</v>
      </c>
      <c r="E21" s="38">
        <v>1.1399999999999999</v>
      </c>
      <c r="F21" s="65">
        <v>69.06</v>
      </c>
      <c r="G21" s="39">
        <f>ROUND(F21*E21,2)</f>
        <v>78.73</v>
      </c>
    </row>
    <row r="22" spans="1:54">
      <c r="A22" s="9"/>
      <c r="B22" s="10"/>
      <c r="C22" s="80" t="str">
        <f>BB22</f>
        <v>Iš viso už skyrių Poliai</v>
      </c>
      <c r="D22" s="81"/>
      <c r="E22" s="81"/>
      <c r="F22" s="66"/>
      <c r="G22" s="29" t="str">
        <f>IF(SUM(G17:G21)=0,"",TEXT(SUM(G17:G21),"# ##0,00"))</f>
        <v xml:space="preserve"> 770,03</v>
      </c>
      <c r="BB22" s="27" t="s">
        <v>63</v>
      </c>
    </row>
    <row r="23" spans="1:54">
      <c r="A23" s="9"/>
      <c r="B23" s="10"/>
      <c r="C23" s="80" t="str">
        <f>BB23</f>
        <v>Skyrius Pamatų sija</v>
      </c>
      <c r="D23" s="81"/>
      <c r="E23" s="81"/>
      <c r="F23" s="66"/>
      <c r="G23" s="29"/>
      <c r="BB23" s="27" t="s">
        <v>64</v>
      </c>
    </row>
    <row r="24" spans="1:54" ht="22.5">
      <c r="A24" s="30">
        <v>8</v>
      </c>
      <c r="B24" s="54" t="s">
        <v>98</v>
      </c>
      <c r="C24" s="32" t="s">
        <v>28</v>
      </c>
      <c r="D24" s="31" t="s">
        <v>23</v>
      </c>
      <c r="E24" s="33">
        <v>1.224</v>
      </c>
      <c r="F24" s="64">
        <v>240.9</v>
      </c>
      <c r="G24" s="34">
        <f t="shared" ref="G24:G35" si="0">ROUND(F24*E24,2)</f>
        <v>294.86</v>
      </c>
    </row>
    <row r="25" spans="1:54">
      <c r="A25" s="30">
        <v>9</v>
      </c>
      <c r="B25" s="55" t="s">
        <v>97</v>
      </c>
      <c r="C25" s="32" t="s">
        <v>26</v>
      </c>
      <c r="D25" s="31" t="s">
        <v>27</v>
      </c>
      <c r="E25" s="33">
        <v>1.2423599999999999</v>
      </c>
      <c r="F25" s="64">
        <v>69.06</v>
      </c>
      <c r="G25" s="34">
        <f t="shared" si="0"/>
        <v>85.8</v>
      </c>
    </row>
    <row r="26" spans="1:54">
      <c r="A26" s="30">
        <v>10</v>
      </c>
      <c r="B26" s="54" t="s">
        <v>99</v>
      </c>
      <c r="C26" s="32" t="s">
        <v>29</v>
      </c>
      <c r="D26" s="31" t="s">
        <v>25</v>
      </c>
      <c r="E26" s="33">
        <v>6.6500000000000004E-2</v>
      </c>
      <c r="F26" s="64">
        <v>1058.1500000000001</v>
      </c>
      <c r="G26" s="34">
        <f t="shared" si="0"/>
        <v>70.37</v>
      </c>
    </row>
    <row r="27" spans="1:54" ht="22.5">
      <c r="A27" s="30">
        <v>11</v>
      </c>
      <c r="B27" s="54" t="s">
        <v>100</v>
      </c>
      <c r="C27" s="32" t="s">
        <v>30</v>
      </c>
      <c r="D27" s="31" t="s">
        <v>31</v>
      </c>
      <c r="E27" s="33">
        <v>2.04</v>
      </c>
      <c r="F27" s="64">
        <v>19.91</v>
      </c>
      <c r="G27" s="34">
        <f t="shared" si="0"/>
        <v>40.619999999999997</v>
      </c>
    </row>
    <row r="28" spans="1:54" ht="22.5">
      <c r="A28" s="30">
        <v>12</v>
      </c>
      <c r="B28" s="54" t="s">
        <v>101</v>
      </c>
      <c r="C28" s="32" t="s">
        <v>32</v>
      </c>
      <c r="D28" s="31" t="s">
        <v>33</v>
      </c>
      <c r="E28" s="33">
        <v>6.6299999999999998E-2</v>
      </c>
      <c r="F28" s="64">
        <v>812.39</v>
      </c>
      <c r="G28" s="34">
        <f t="shared" si="0"/>
        <v>53.86</v>
      </c>
    </row>
    <row r="29" spans="1:54" ht="33.75">
      <c r="A29" s="30">
        <v>13</v>
      </c>
      <c r="B29" s="54" t="s">
        <v>102</v>
      </c>
      <c r="C29" s="32" t="s">
        <v>34</v>
      </c>
      <c r="D29" s="31" t="s">
        <v>33</v>
      </c>
      <c r="E29" s="33">
        <v>6.6299999999999998E-2</v>
      </c>
      <c r="F29" s="64">
        <v>-34.58</v>
      </c>
      <c r="G29" s="34">
        <f t="shared" si="0"/>
        <v>-2.29</v>
      </c>
    </row>
    <row r="30" spans="1:54">
      <c r="A30" s="30">
        <v>14</v>
      </c>
      <c r="B30" s="54" t="s">
        <v>103</v>
      </c>
      <c r="C30" s="32" t="s">
        <v>35</v>
      </c>
      <c r="D30" s="31" t="s">
        <v>27</v>
      </c>
      <c r="E30" s="33">
        <v>0.45084000000000002</v>
      </c>
      <c r="F30" s="64">
        <v>109.79</v>
      </c>
      <c r="G30" s="34">
        <f t="shared" si="0"/>
        <v>49.5</v>
      </c>
    </row>
    <row r="31" spans="1:54" ht="22.5">
      <c r="A31" s="30">
        <v>15</v>
      </c>
      <c r="B31" s="54" t="s">
        <v>104</v>
      </c>
      <c r="C31" s="32" t="s">
        <v>36</v>
      </c>
      <c r="D31" s="31" t="s">
        <v>37</v>
      </c>
      <c r="E31" s="33">
        <v>0.11</v>
      </c>
      <c r="F31" s="64">
        <v>924.2</v>
      </c>
      <c r="G31" s="34">
        <f t="shared" si="0"/>
        <v>101.66</v>
      </c>
    </row>
    <row r="32" spans="1:54" ht="22.5">
      <c r="A32" s="30">
        <v>16</v>
      </c>
      <c r="B32" s="54" t="s">
        <v>105</v>
      </c>
      <c r="C32" s="32" t="s">
        <v>38</v>
      </c>
      <c r="D32" s="31" t="s">
        <v>37</v>
      </c>
      <c r="E32" s="33">
        <v>0.11</v>
      </c>
      <c r="F32" s="64">
        <v>324.45999999999998</v>
      </c>
      <c r="G32" s="34">
        <f t="shared" si="0"/>
        <v>35.69</v>
      </c>
    </row>
    <row r="33" spans="1:54" ht="22.5">
      <c r="A33" s="30">
        <v>17</v>
      </c>
      <c r="B33" s="54" t="s">
        <v>106</v>
      </c>
      <c r="C33" s="32" t="s">
        <v>86</v>
      </c>
      <c r="D33" s="31" t="s">
        <v>31</v>
      </c>
      <c r="E33" s="33">
        <v>6.6</v>
      </c>
      <c r="F33" s="64">
        <v>10.27</v>
      </c>
      <c r="G33" s="34">
        <f t="shared" si="0"/>
        <v>67.78</v>
      </c>
    </row>
    <row r="34" spans="1:54" ht="22.5">
      <c r="A34" s="30">
        <v>18</v>
      </c>
      <c r="B34" s="61" t="s">
        <v>107</v>
      </c>
      <c r="C34" s="32" t="s">
        <v>85</v>
      </c>
      <c r="D34" s="31" t="s">
        <v>39</v>
      </c>
      <c r="E34" s="33">
        <v>6.798</v>
      </c>
      <c r="F34" s="64">
        <v>17.12</v>
      </c>
      <c r="G34" s="34">
        <f t="shared" si="0"/>
        <v>116.38</v>
      </c>
    </row>
    <row r="35" spans="1:54" ht="22.5">
      <c r="A35" s="35">
        <v>19</v>
      </c>
      <c r="B35" s="54" t="s">
        <v>108</v>
      </c>
      <c r="C35" s="37" t="s">
        <v>40</v>
      </c>
      <c r="D35" s="36" t="s">
        <v>25</v>
      </c>
      <c r="E35" s="38">
        <v>8.0000000000000002E-3</v>
      </c>
      <c r="F35" s="65">
        <v>3650.61</v>
      </c>
      <c r="G35" s="39">
        <f t="shared" si="0"/>
        <v>29.2</v>
      </c>
    </row>
    <row r="36" spans="1:54">
      <c r="A36" s="9"/>
      <c r="B36" s="10"/>
      <c r="C36" s="80" t="str">
        <f>BB36</f>
        <v>Iš viso už skyrių Pamatų sija</v>
      </c>
      <c r="D36" s="81"/>
      <c r="E36" s="81"/>
      <c r="F36" s="28"/>
      <c r="G36" s="29" t="str">
        <f>IF(SUM(G23:G35)=0,"",TEXT(SUM(G23:G35),"# ##0,00"))</f>
        <v xml:space="preserve"> 943,43</v>
      </c>
      <c r="BB36" s="27" t="s">
        <v>65</v>
      </c>
    </row>
    <row r="37" spans="1:54">
      <c r="A37" s="9"/>
      <c r="B37" s="10"/>
      <c r="C37" s="80" t="str">
        <f>BB37</f>
        <v>Skyrius Grindys</v>
      </c>
      <c r="D37" s="81"/>
      <c r="E37" s="81"/>
      <c r="F37" s="28"/>
      <c r="G37" s="29"/>
      <c r="BB37" s="27" t="s">
        <v>66</v>
      </c>
    </row>
    <row r="38" spans="1:54" ht="33.75">
      <c r="A38" s="30">
        <v>20</v>
      </c>
      <c r="B38" s="54" t="s">
        <v>109</v>
      </c>
      <c r="C38" s="32" t="s">
        <v>41</v>
      </c>
      <c r="D38" s="31" t="s">
        <v>33</v>
      </c>
      <c r="E38" s="33">
        <v>7.4999999999999997E-2</v>
      </c>
      <c r="F38" s="64">
        <v>359.57</v>
      </c>
      <c r="G38" s="34">
        <f t="shared" ref="G38:G45" si="1">ROUND(F38*E38,2)</f>
        <v>26.97</v>
      </c>
    </row>
    <row r="39" spans="1:54" ht="45">
      <c r="A39" s="30">
        <v>21</v>
      </c>
      <c r="B39" s="55" t="s">
        <v>110</v>
      </c>
      <c r="C39" s="32" t="s">
        <v>42</v>
      </c>
      <c r="D39" s="31" t="s">
        <v>33</v>
      </c>
      <c r="E39" s="33">
        <v>7.4999999999999997E-2</v>
      </c>
      <c r="F39" s="64">
        <v>315.77</v>
      </c>
      <c r="G39" s="34">
        <f t="shared" si="1"/>
        <v>23.68</v>
      </c>
    </row>
    <row r="40" spans="1:54" ht="33.75">
      <c r="A40" s="30">
        <v>22</v>
      </c>
      <c r="B40" s="54" t="s">
        <v>111</v>
      </c>
      <c r="C40" s="32" t="s">
        <v>43</v>
      </c>
      <c r="D40" s="31" t="s">
        <v>33</v>
      </c>
      <c r="E40" s="33">
        <v>7.4999999999999997E-2</v>
      </c>
      <c r="F40" s="64">
        <v>225</v>
      </c>
      <c r="G40" s="34">
        <f t="shared" si="1"/>
        <v>16.88</v>
      </c>
    </row>
    <row r="41" spans="1:54">
      <c r="A41" s="30">
        <v>23</v>
      </c>
      <c r="B41" s="54" t="s">
        <v>112</v>
      </c>
      <c r="C41" s="32" t="s">
        <v>44</v>
      </c>
      <c r="D41" s="31" t="s">
        <v>27</v>
      </c>
      <c r="E41" s="33">
        <v>0.77249999999999996</v>
      </c>
      <c r="F41" s="64">
        <v>71.290000000000006</v>
      </c>
      <c r="G41" s="34">
        <f t="shared" si="1"/>
        <v>55.07</v>
      </c>
    </row>
    <row r="42" spans="1:54" ht="22.5">
      <c r="A42" s="30">
        <v>24</v>
      </c>
      <c r="B42" s="54" t="s">
        <v>113</v>
      </c>
      <c r="C42" s="32" t="s">
        <v>45</v>
      </c>
      <c r="D42" s="31" t="s">
        <v>31</v>
      </c>
      <c r="E42" s="33">
        <v>7.5</v>
      </c>
      <c r="F42" s="64">
        <v>3.25</v>
      </c>
      <c r="G42" s="34">
        <f t="shared" si="1"/>
        <v>24.38</v>
      </c>
    </row>
    <row r="43" spans="1:54">
      <c r="A43" s="30">
        <v>25</v>
      </c>
      <c r="B43" s="54" t="s">
        <v>114</v>
      </c>
      <c r="C43" s="32" t="s">
        <v>46</v>
      </c>
      <c r="D43" s="31" t="s">
        <v>25</v>
      </c>
      <c r="E43" s="33">
        <v>6.2324999999999998E-2</v>
      </c>
      <c r="F43" s="64">
        <v>1990.37</v>
      </c>
      <c r="G43" s="34">
        <f t="shared" si="1"/>
        <v>124.05</v>
      </c>
    </row>
    <row r="44" spans="1:54" ht="33.75">
      <c r="A44" s="30">
        <v>26</v>
      </c>
      <c r="B44" s="61" t="s">
        <v>115</v>
      </c>
      <c r="C44" s="32" t="s">
        <v>47</v>
      </c>
      <c r="D44" s="31" t="s">
        <v>33</v>
      </c>
      <c r="E44" s="33">
        <v>7.4999999999999997E-2</v>
      </c>
      <c r="F44" s="64">
        <v>1409.95</v>
      </c>
      <c r="G44" s="34">
        <f t="shared" si="1"/>
        <v>105.75</v>
      </c>
    </row>
    <row r="45" spans="1:54" ht="22.5">
      <c r="A45" s="35">
        <v>27</v>
      </c>
      <c r="B45" s="54" t="s">
        <v>116</v>
      </c>
      <c r="C45" s="37" t="s">
        <v>48</v>
      </c>
      <c r="D45" s="36" t="s">
        <v>33</v>
      </c>
      <c r="E45" s="38">
        <v>7.4999999999999997E-2</v>
      </c>
      <c r="F45" s="65">
        <v>699.41</v>
      </c>
      <c r="G45" s="39">
        <f t="shared" si="1"/>
        <v>52.46</v>
      </c>
    </row>
    <row r="46" spans="1:54">
      <c r="A46" s="9"/>
      <c r="B46" s="10"/>
      <c r="C46" s="80" t="str">
        <f>BB46</f>
        <v>Iš viso už skyrių Grindys</v>
      </c>
      <c r="D46" s="81"/>
      <c r="E46" s="81"/>
      <c r="F46" s="28"/>
      <c r="G46" s="29" t="str">
        <f>IF(SUM(G37:G45)=0,"",TEXT(SUM(G37:G45),"# ##0,00"))</f>
        <v xml:space="preserve"> 429,24</v>
      </c>
      <c r="BB46" s="27" t="s">
        <v>67</v>
      </c>
    </row>
    <row r="47" spans="1:54">
      <c r="A47" s="9"/>
      <c r="B47" s="10"/>
      <c r="C47" s="80" t="str">
        <f>BB47</f>
        <v>Skyrius Kolonos</v>
      </c>
      <c r="D47" s="81"/>
      <c r="E47" s="81"/>
      <c r="F47" s="28"/>
      <c r="G47" s="29"/>
      <c r="BB47" s="27" t="s">
        <v>68</v>
      </c>
    </row>
    <row r="48" spans="1:54" ht="22.5">
      <c r="A48" s="35">
        <v>28</v>
      </c>
      <c r="B48" s="54" t="s">
        <v>117</v>
      </c>
      <c r="C48" s="37" t="s">
        <v>49</v>
      </c>
      <c r="D48" s="36" t="s">
        <v>25</v>
      </c>
      <c r="E48" s="38">
        <v>0.23</v>
      </c>
      <c r="F48" s="65">
        <v>2400</v>
      </c>
      <c r="G48" s="39">
        <f>ROUND(F48*E48,2)</f>
        <v>552</v>
      </c>
    </row>
    <row r="49" spans="1:54">
      <c r="A49" s="9"/>
      <c r="B49" s="10"/>
      <c r="C49" s="80" t="str">
        <f>BB49</f>
        <v>Iš viso už skyrių Kolonos</v>
      </c>
      <c r="D49" s="81"/>
      <c r="E49" s="81"/>
      <c r="F49" s="66"/>
      <c r="G49" s="29" t="str">
        <f>IF(SUM(G47:G48)=0,"",TEXT(SUM(G47:G48),"# ##0,00"))</f>
        <v>552,00</v>
      </c>
      <c r="BB49" s="27" t="s">
        <v>69</v>
      </c>
    </row>
    <row r="50" spans="1:54">
      <c r="A50" s="9"/>
      <c r="B50" s="10"/>
      <c r="C50" s="80" t="str">
        <f>BB50</f>
        <v>Skyrius Sijos</v>
      </c>
      <c r="D50" s="81"/>
      <c r="E50" s="81"/>
      <c r="F50" s="66"/>
      <c r="G50" s="29"/>
      <c r="BB50" s="27" t="s">
        <v>70</v>
      </c>
    </row>
    <row r="51" spans="1:54" ht="22.5">
      <c r="A51" s="35">
        <v>29</v>
      </c>
      <c r="B51" s="54" t="s">
        <v>118</v>
      </c>
      <c r="C51" s="37" t="s">
        <v>50</v>
      </c>
      <c r="D51" s="36" t="s">
        <v>25</v>
      </c>
      <c r="E51" s="38">
        <v>0.15</v>
      </c>
      <c r="F51" s="65">
        <v>2400</v>
      </c>
      <c r="G51" s="39">
        <f>ROUND(F51*E51,2)</f>
        <v>360</v>
      </c>
    </row>
    <row r="52" spans="1:54">
      <c r="A52" s="9"/>
      <c r="B52" s="10"/>
      <c r="C52" s="80" t="str">
        <f>BB52</f>
        <v>Iš viso už skyrių Sijos</v>
      </c>
      <c r="D52" s="81"/>
      <c r="E52" s="81"/>
      <c r="F52" s="66"/>
      <c r="G52" s="29" t="str">
        <f>IF(SUM(G50:G51)=0,"",TEXT(SUM(G50:G51),"# ##0,00"))</f>
        <v>360,00</v>
      </c>
      <c r="BB52" s="27" t="s">
        <v>71</v>
      </c>
    </row>
    <row r="53" spans="1:54">
      <c r="A53" s="9"/>
      <c r="B53" s="10"/>
      <c r="C53" s="80" t="str">
        <f>BB53</f>
        <v>Skyrius Ryšiai</v>
      </c>
      <c r="D53" s="81"/>
      <c r="E53" s="81"/>
      <c r="F53" s="66"/>
      <c r="G53" s="29"/>
      <c r="BB53" s="27" t="s">
        <v>72</v>
      </c>
    </row>
    <row r="54" spans="1:54" ht="22.5">
      <c r="A54" s="35">
        <v>30</v>
      </c>
      <c r="B54" s="54" t="s">
        <v>119</v>
      </c>
      <c r="C54" s="37" t="s">
        <v>51</v>
      </c>
      <c r="D54" s="36" t="s">
        <v>25</v>
      </c>
      <c r="E54" s="38">
        <v>0.17</v>
      </c>
      <c r="F54" s="65">
        <v>2400</v>
      </c>
      <c r="G54" s="39">
        <f>ROUND(F54*E54,2)</f>
        <v>408</v>
      </c>
    </row>
    <row r="55" spans="1:54">
      <c r="A55" s="9"/>
      <c r="B55" s="10"/>
      <c r="C55" s="80" t="str">
        <f>BB55</f>
        <v>Iš viso už skyrių Ryšiai</v>
      </c>
      <c r="D55" s="81"/>
      <c r="E55" s="81"/>
      <c r="F55" s="66"/>
      <c r="G55" s="29" t="str">
        <f>IF(SUM(G53:G54)=0,"",TEXT(SUM(G53:G54),"# ##0,00"))</f>
        <v>408,00</v>
      </c>
      <c r="BB55" s="27" t="s">
        <v>73</v>
      </c>
    </row>
    <row r="56" spans="1:54">
      <c r="A56" s="9"/>
      <c r="B56" s="10"/>
      <c r="C56" s="80" t="str">
        <f>BB56</f>
        <v>Skyrius Stogo ilginiai</v>
      </c>
      <c r="D56" s="81"/>
      <c r="E56" s="81"/>
      <c r="F56" s="66"/>
      <c r="G56" s="29"/>
      <c r="BB56" s="27" t="s">
        <v>74</v>
      </c>
    </row>
    <row r="57" spans="1:54" ht="22.5">
      <c r="A57" s="30">
        <v>31</v>
      </c>
      <c r="B57" s="62" t="s">
        <v>104</v>
      </c>
      <c r="C57" s="32" t="s">
        <v>36</v>
      </c>
      <c r="D57" s="31" t="s">
        <v>37</v>
      </c>
      <c r="E57" s="33">
        <v>0.15</v>
      </c>
      <c r="F57" s="64">
        <v>924.2</v>
      </c>
      <c r="G57" s="34">
        <f>ROUND(F57*E57,2)</f>
        <v>138.63</v>
      </c>
    </row>
    <row r="58" spans="1:54">
      <c r="A58" s="35">
        <v>32</v>
      </c>
      <c r="B58" s="63" t="s">
        <v>120</v>
      </c>
      <c r="C58" s="37" t="s">
        <v>52</v>
      </c>
      <c r="D58" s="36" t="s">
        <v>53</v>
      </c>
      <c r="E58" s="38">
        <v>15.45</v>
      </c>
      <c r="F58" s="65">
        <v>17.149999999999999</v>
      </c>
      <c r="G58" s="39">
        <f>ROUND(F58*E58,2)</f>
        <v>264.97000000000003</v>
      </c>
      <c r="R58" s="69"/>
    </row>
    <row r="59" spans="1:54">
      <c r="A59" s="9"/>
      <c r="B59" s="10"/>
      <c r="C59" s="80" t="str">
        <f>BB59</f>
        <v>Iš viso už skyrių Stogo ilginiai</v>
      </c>
      <c r="D59" s="81"/>
      <c r="E59" s="81"/>
      <c r="F59" s="66"/>
      <c r="G59" s="29" t="str">
        <f>IF(SUM(G56:G58)=0,"",TEXT(SUM(G56:G58),"# ##0,00"))</f>
        <v>403,60</v>
      </c>
      <c r="BB59" s="27" t="s">
        <v>75</v>
      </c>
    </row>
    <row r="60" spans="1:54">
      <c r="A60" s="9"/>
      <c r="B60" s="10"/>
      <c r="C60" s="80" t="str">
        <f>BB60</f>
        <v>Skyrius Fasadas</v>
      </c>
      <c r="D60" s="81"/>
      <c r="E60" s="81"/>
      <c r="F60" s="66"/>
      <c r="G60" s="29"/>
      <c r="BB60" s="27" t="s">
        <v>76</v>
      </c>
    </row>
    <row r="61" spans="1:54" ht="22.5">
      <c r="A61" s="35">
        <v>33</v>
      </c>
      <c r="B61" s="62" t="s">
        <v>121</v>
      </c>
      <c r="C61" s="37" t="s">
        <v>54</v>
      </c>
      <c r="D61" s="36" t="s">
        <v>33</v>
      </c>
      <c r="E61" s="38">
        <v>0.30399999999999999</v>
      </c>
      <c r="F61" s="65">
        <v>6821.8</v>
      </c>
      <c r="G61" s="39">
        <f>ROUND(F61*E61,2)</f>
        <v>2073.83</v>
      </c>
    </row>
    <row r="62" spans="1:54">
      <c r="A62" s="9" t="s">
        <v>87</v>
      </c>
      <c r="B62" s="54" t="s">
        <v>89</v>
      </c>
      <c r="C62" s="48" t="s">
        <v>90</v>
      </c>
      <c r="D62" s="49" t="s">
        <v>37</v>
      </c>
      <c r="E62" s="58">
        <v>0.38</v>
      </c>
      <c r="F62" s="56">
        <v>1666.94</v>
      </c>
      <c r="G62" s="39">
        <f>ROUND(F62*E62,2)</f>
        <v>633.44000000000005</v>
      </c>
      <c r="H62" s="50"/>
      <c r="I62" s="50"/>
      <c r="BB62" s="47"/>
    </row>
    <row r="63" spans="1:54">
      <c r="A63" s="9"/>
      <c r="B63" s="10"/>
      <c r="C63" s="80" t="str">
        <f>BB63</f>
        <v>Iš viso už skyrių Fasadas</v>
      </c>
      <c r="D63" s="81"/>
      <c r="E63" s="81"/>
      <c r="F63" s="28"/>
      <c r="G63" s="29" t="str">
        <f>IF(SUM(G60:G61)=0,"",TEXT(SUM(G60:G61),"# ##0,00"))</f>
        <v>2 073,83</v>
      </c>
      <c r="BB63" s="27" t="s">
        <v>77</v>
      </c>
    </row>
    <row r="64" spans="1:54">
      <c r="A64" s="9"/>
      <c r="B64" s="10"/>
      <c r="C64" s="80" t="str">
        <f>BB64</f>
        <v>Skyrius Durys</v>
      </c>
      <c r="D64" s="81"/>
      <c r="E64" s="81"/>
      <c r="F64" s="28"/>
      <c r="G64" s="29"/>
      <c r="BB64" s="27" t="s">
        <v>78</v>
      </c>
    </row>
    <row r="65" spans="1:54" ht="22.5">
      <c r="A65" s="30">
        <v>34</v>
      </c>
      <c r="B65" s="62" t="s">
        <v>125</v>
      </c>
      <c r="C65" s="32" t="s">
        <v>55</v>
      </c>
      <c r="D65" s="31" t="s">
        <v>31</v>
      </c>
      <c r="E65" s="33">
        <v>1.968</v>
      </c>
      <c r="F65" s="67">
        <v>41.91</v>
      </c>
      <c r="G65" s="34">
        <f>ROUND(F65*E65,2)</f>
        <v>82.48</v>
      </c>
    </row>
    <row r="66" spans="1:54">
      <c r="A66" s="35">
        <v>35</v>
      </c>
      <c r="B66" s="63" t="s">
        <v>126</v>
      </c>
      <c r="C66" s="37" t="s">
        <v>56</v>
      </c>
      <c r="D66" s="36" t="s">
        <v>21</v>
      </c>
      <c r="E66" s="38">
        <v>1</v>
      </c>
      <c r="F66" s="68">
        <v>487.86</v>
      </c>
      <c r="G66" s="39">
        <f>ROUND(F66*E66,2)</f>
        <v>487.86</v>
      </c>
    </row>
    <row r="67" spans="1:54">
      <c r="A67" s="9"/>
      <c r="B67" s="10"/>
      <c r="C67" s="80" t="str">
        <f>BB67</f>
        <v>Iš viso už skyrių Durys</v>
      </c>
      <c r="D67" s="81"/>
      <c r="E67" s="81"/>
      <c r="F67" s="66"/>
      <c r="G67" s="29" t="str">
        <f>IF(SUM(G64:G66)=0,"",TEXT(SUM(G64:G66),"# ##0,00"))</f>
        <v>570,34</v>
      </c>
      <c r="BB67" s="27" t="s">
        <v>79</v>
      </c>
    </row>
    <row r="68" spans="1:54">
      <c r="A68" s="9"/>
      <c r="B68" s="10"/>
      <c r="C68" s="80" t="str">
        <f>BB68</f>
        <v>Skyrius Stogas</v>
      </c>
      <c r="D68" s="81"/>
      <c r="E68" s="81"/>
      <c r="F68" s="66"/>
      <c r="G68" s="29"/>
      <c r="BB68" s="27" t="s">
        <v>80</v>
      </c>
    </row>
    <row r="69" spans="1:54">
      <c r="A69" s="30">
        <v>36</v>
      </c>
      <c r="B69" s="63" t="s">
        <v>122</v>
      </c>
      <c r="C69" s="32" t="s">
        <v>57</v>
      </c>
      <c r="D69" s="31" t="s">
        <v>33</v>
      </c>
      <c r="E69" s="33">
        <v>0.122</v>
      </c>
      <c r="F69" s="64">
        <v>4883.2700000000004</v>
      </c>
      <c r="G69" s="34">
        <f>ROUND(F69*E69,2)</f>
        <v>595.76</v>
      </c>
    </row>
    <row r="70" spans="1:54">
      <c r="A70" s="30" t="s">
        <v>88</v>
      </c>
      <c r="B70" s="55" t="s">
        <v>89</v>
      </c>
      <c r="C70" s="51" t="s">
        <v>90</v>
      </c>
      <c r="D70" s="52" t="s">
        <v>37</v>
      </c>
      <c r="E70" s="59">
        <v>0.16</v>
      </c>
      <c r="F70" s="57">
        <v>1666.94</v>
      </c>
      <c r="G70" s="34">
        <f>ROUND(F70*E70,2)</f>
        <v>266.70999999999998</v>
      </c>
      <c r="H70" s="53"/>
      <c r="I70" s="53"/>
      <c r="BB70" s="47"/>
    </row>
    <row r="71" spans="1:54" ht="33.75">
      <c r="A71" s="30">
        <v>37</v>
      </c>
      <c r="B71" s="62" t="s">
        <v>123</v>
      </c>
      <c r="C71" s="32" t="s">
        <v>58</v>
      </c>
      <c r="D71" s="31" t="s">
        <v>53</v>
      </c>
      <c r="E71" s="33">
        <v>3</v>
      </c>
      <c r="F71" s="64">
        <v>25.25</v>
      </c>
      <c r="G71" s="34">
        <f>ROUND(F71*E71,2)</f>
        <v>75.75</v>
      </c>
    </row>
    <row r="72" spans="1:54" ht="33.75">
      <c r="A72" s="35">
        <v>38</v>
      </c>
      <c r="B72" s="63" t="s">
        <v>124</v>
      </c>
      <c r="C72" s="37" t="s">
        <v>59</v>
      </c>
      <c r="D72" s="36" t="s">
        <v>53</v>
      </c>
      <c r="E72" s="38">
        <v>2.2000000000000002</v>
      </c>
      <c r="F72" s="65">
        <v>41.1</v>
      </c>
      <c r="G72" s="39">
        <f>ROUND(F72*E72,2)</f>
        <v>90.42</v>
      </c>
    </row>
    <row r="73" spans="1:54">
      <c r="A73" s="9"/>
      <c r="B73" s="10"/>
      <c r="C73" s="80" t="str">
        <f>BB73</f>
        <v>Iš viso už skyrių Stogas</v>
      </c>
      <c r="D73" s="81"/>
      <c r="E73" s="81"/>
      <c r="F73" s="29"/>
      <c r="G73" s="29" t="str">
        <f>IF(SUM(G68:G72)=0,"",TEXT(SUM(G68:G72),"# ##0,00"))</f>
        <v>1 028,64</v>
      </c>
      <c r="BB73" s="27" t="s">
        <v>81</v>
      </c>
    </row>
    <row r="74" spans="1:54">
      <c r="A74" s="9"/>
      <c r="B74" s="10"/>
      <c r="C74" s="11"/>
      <c r="D74" s="10"/>
      <c r="E74" s="12"/>
      <c r="F74" s="13"/>
      <c r="G74" s="13"/>
    </row>
    <row r="75" spans="1:54">
      <c r="A75" s="14"/>
      <c r="B75" s="40" t="s">
        <v>82</v>
      </c>
      <c r="C75" s="40"/>
      <c r="D75" s="40"/>
      <c r="E75" s="40"/>
      <c r="F75" s="41"/>
      <c r="G75" s="45">
        <f>SUM(G12:G74)</f>
        <v>8216.42</v>
      </c>
    </row>
    <row r="76" spans="1:54">
      <c r="A76" s="14"/>
      <c r="B76" s="40" t="s">
        <v>83</v>
      </c>
      <c r="C76" s="40"/>
      <c r="D76" s="40"/>
      <c r="E76" s="40"/>
      <c r="F76" s="42"/>
      <c r="G76" s="45">
        <f>ROUND(G75*0.21, 2)</f>
        <v>1725.45</v>
      </c>
    </row>
    <row r="77" spans="1:54">
      <c r="A77" s="14"/>
      <c r="B77" s="43" t="s">
        <v>84</v>
      </c>
      <c r="C77" s="43"/>
      <c r="D77" s="43"/>
      <c r="E77" s="43"/>
      <c r="F77" s="44"/>
      <c r="G77" s="46">
        <f>SUM(G75:G76)</f>
        <v>9941.8700000000008</v>
      </c>
    </row>
    <row r="78" spans="1:54">
      <c r="A78" s="14"/>
      <c r="B78" s="15"/>
      <c r="C78" s="15"/>
      <c r="D78" s="15"/>
      <c r="E78" s="15"/>
      <c r="F78" s="22"/>
      <c r="G78" s="22"/>
    </row>
    <row r="79" spans="1:54">
      <c r="A79" s="14"/>
      <c r="B79" s="15"/>
      <c r="C79" s="15"/>
      <c r="D79" s="15"/>
      <c r="E79" s="15"/>
      <c r="F79" s="22"/>
      <c r="G79" s="22"/>
    </row>
    <row r="80" spans="1:54">
      <c r="A80" s="16"/>
      <c r="B80" s="15"/>
      <c r="C80" s="15"/>
      <c r="D80" s="15"/>
      <c r="E80" s="15"/>
      <c r="F80" s="22"/>
      <c r="G80" s="22"/>
    </row>
    <row r="81" spans="1:7">
      <c r="A81" s="16"/>
      <c r="B81" s="15"/>
      <c r="C81" s="15"/>
      <c r="D81" s="15"/>
      <c r="E81" s="15"/>
      <c r="F81" s="22"/>
      <c r="G81" s="22"/>
    </row>
    <row r="82" spans="1:7">
      <c r="A82" s="16"/>
      <c r="B82" s="15"/>
      <c r="C82" s="15"/>
      <c r="D82" s="15"/>
      <c r="E82" s="15"/>
      <c r="F82" s="22"/>
      <c r="G82" s="22"/>
    </row>
    <row r="83" spans="1:7">
      <c r="A83" s="16"/>
      <c r="B83" s="15"/>
      <c r="C83" s="15"/>
      <c r="D83" s="15"/>
      <c r="E83" s="15"/>
      <c r="F83" s="22"/>
      <c r="G83" s="22"/>
    </row>
    <row r="84" spans="1:7">
      <c r="A84" s="16"/>
      <c r="B84" s="15"/>
      <c r="C84" s="15"/>
      <c r="D84" s="15"/>
      <c r="E84" s="15"/>
      <c r="F84" s="22"/>
      <c r="G84" s="22"/>
    </row>
    <row r="85" spans="1:7">
      <c r="A85" s="17"/>
      <c r="B85" s="17"/>
      <c r="C85" s="17"/>
      <c r="D85" s="17"/>
      <c r="E85" s="17"/>
      <c r="F85" s="22"/>
      <c r="G85" s="22"/>
    </row>
    <row r="86" spans="1:7">
      <c r="A86" s="17"/>
      <c r="B86" s="17"/>
      <c r="C86" s="17"/>
      <c r="D86" s="18"/>
      <c r="E86" s="17"/>
      <c r="F86" s="22"/>
      <c r="G86" s="22"/>
    </row>
    <row r="87" spans="1:7">
      <c r="A87" s="17"/>
      <c r="B87" s="17"/>
      <c r="C87" s="17"/>
      <c r="D87" s="17"/>
      <c r="E87" s="17"/>
      <c r="F87" s="22"/>
      <c r="G87" s="22"/>
    </row>
    <row r="88" spans="1:7">
      <c r="A88" s="17"/>
      <c r="B88" s="17"/>
      <c r="C88" s="17"/>
      <c r="D88" s="17"/>
      <c r="E88" s="17"/>
      <c r="F88" s="22"/>
      <c r="G88" s="22"/>
    </row>
    <row r="89" spans="1:7">
      <c r="A89" s="17"/>
      <c r="B89" s="17"/>
      <c r="C89" s="17"/>
      <c r="D89" s="17"/>
      <c r="E89" s="17"/>
      <c r="F89" s="22"/>
      <c r="G89" s="22"/>
    </row>
    <row r="90" spans="1:7">
      <c r="A90" s="17"/>
      <c r="B90" s="17"/>
      <c r="C90" s="17"/>
      <c r="D90" s="17"/>
      <c r="E90" s="17"/>
      <c r="F90" s="22"/>
      <c r="G90" s="22"/>
    </row>
    <row r="91" spans="1:7">
      <c r="A91" s="17"/>
      <c r="B91" s="17"/>
      <c r="C91" s="17"/>
      <c r="D91" s="17"/>
      <c r="E91" s="17"/>
      <c r="F91" s="22"/>
      <c r="G91" s="22"/>
    </row>
    <row r="92" spans="1:7">
      <c r="A92" s="17"/>
      <c r="B92" s="17"/>
      <c r="C92" s="17"/>
      <c r="D92" s="17"/>
      <c r="E92" s="17"/>
      <c r="F92" s="22"/>
      <c r="G92" s="22"/>
    </row>
    <row r="93" spans="1:7">
      <c r="A93" s="17"/>
      <c r="B93" s="17"/>
      <c r="C93" s="17"/>
      <c r="D93" s="17"/>
      <c r="E93" s="17"/>
      <c r="F93" s="22"/>
      <c r="G93" s="22"/>
    </row>
    <row r="94" spans="1:7">
      <c r="A94" s="6"/>
      <c r="B94" s="6"/>
      <c r="C94" s="6"/>
      <c r="D94" s="6"/>
      <c r="E94" s="6"/>
      <c r="F94" s="22"/>
      <c r="G94" s="22"/>
    </row>
    <row r="95" spans="1:7">
      <c r="A95" s="6"/>
      <c r="B95" s="6"/>
      <c r="C95" s="6"/>
      <c r="D95" s="6"/>
      <c r="E95" s="6"/>
      <c r="F95" s="22"/>
      <c r="G95" s="22"/>
    </row>
    <row r="96" spans="1:7">
      <c r="F96" s="23"/>
      <c r="G96" s="23"/>
    </row>
    <row r="97" spans="6:7">
      <c r="F97" s="23"/>
      <c r="G97" s="23"/>
    </row>
    <row r="98" spans="6:7">
      <c r="F98" s="23"/>
      <c r="G98" s="23"/>
    </row>
    <row r="99" spans="6:7">
      <c r="F99" s="23"/>
      <c r="G99" s="23"/>
    </row>
    <row r="100" spans="6:7">
      <c r="F100" s="23"/>
      <c r="G100" s="23"/>
    </row>
    <row r="101" spans="6:7">
      <c r="F101" s="23"/>
      <c r="G101" s="23"/>
    </row>
    <row r="102" spans="6:7">
      <c r="F102" s="23"/>
      <c r="G102" s="23"/>
    </row>
    <row r="103" spans="6:7">
      <c r="F103" s="23"/>
      <c r="G103" s="23"/>
    </row>
    <row r="104" spans="6:7">
      <c r="F104" s="23"/>
      <c r="G104" s="23"/>
    </row>
    <row r="105" spans="6:7">
      <c r="F105" s="23"/>
      <c r="G105" s="23"/>
    </row>
    <row r="106" spans="6:7">
      <c r="F106" s="23"/>
      <c r="G106" s="23"/>
    </row>
    <row r="107" spans="6:7">
      <c r="F107" s="23"/>
      <c r="G107" s="23"/>
    </row>
    <row r="108" spans="6:7">
      <c r="F108" s="23"/>
      <c r="G108" s="23"/>
    </row>
    <row r="109" spans="6:7">
      <c r="F109" s="23"/>
      <c r="G109" s="23"/>
    </row>
    <row r="110" spans="6:7">
      <c r="F110" s="23"/>
      <c r="G110" s="23"/>
    </row>
    <row r="111" spans="6:7">
      <c r="F111" s="23"/>
      <c r="G111" s="23"/>
    </row>
    <row r="112" spans="6:7">
      <c r="F112" s="23"/>
      <c r="G112" s="23"/>
    </row>
    <row r="113" spans="6:7">
      <c r="F113" s="23"/>
      <c r="G113" s="23"/>
    </row>
    <row r="114" spans="6:7">
      <c r="F114" s="23"/>
      <c r="G114" s="23"/>
    </row>
    <row r="115" spans="6:7">
      <c r="F115" s="23"/>
      <c r="G115" s="23"/>
    </row>
    <row r="116" spans="6:7">
      <c r="F116" s="23"/>
      <c r="G116" s="23"/>
    </row>
    <row r="117" spans="6:7">
      <c r="F117" s="23"/>
      <c r="G117" s="23"/>
    </row>
    <row r="118" spans="6:7">
      <c r="F118" s="23"/>
      <c r="G118" s="23"/>
    </row>
    <row r="119" spans="6:7">
      <c r="F119" s="23"/>
      <c r="G119" s="23"/>
    </row>
    <row r="120" spans="6:7">
      <c r="F120" s="23"/>
      <c r="G120" s="23"/>
    </row>
    <row r="121" spans="6:7">
      <c r="F121" s="23"/>
      <c r="G121" s="23"/>
    </row>
    <row r="122" spans="6:7">
      <c r="F122" s="23"/>
      <c r="G122" s="23"/>
    </row>
    <row r="123" spans="6:7">
      <c r="F123" s="23"/>
      <c r="G123" s="23"/>
    </row>
    <row r="124" spans="6:7">
      <c r="F124" s="23"/>
      <c r="G124" s="23"/>
    </row>
    <row r="125" spans="6:7">
      <c r="F125" s="23"/>
      <c r="G125" s="23"/>
    </row>
    <row r="126" spans="6:7">
      <c r="F126" s="23"/>
      <c r="G126" s="23"/>
    </row>
    <row r="127" spans="6:7">
      <c r="F127" s="23"/>
      <c r="G127" s="23"/>
    </row>
    <row r="128" spans="6:7">
      <c r="F128" s="23"/>
      <c r="G128" s="23"/>
    </row>
    <row r="129" spans="6:7">
      <c r="F129" s="23"/>
      <c r="G129" s="23"/>
    </row>
    <row r="130" spans="6:7">
      <c r="F130" s="23"/>
      <c r="G130" s="23"/>
    </row>
    <row r="131" spans="6:7">
      <c r="F131" s="23"/>
      <c r="G131" s="23"/>
    </row>
    <row r="132" spans="6:7">
      <c r="F132" s="23"/>
      <c r="G132" s="23"/>
    </row>
    <row r="133" spans="6:7">
      <c r="F133" s="23"/>
      <c r="G133" s="23"/>
    </row>
    <row r="134" spans="6:7">
      <c r="F134" s="23"/>
      <c r="G134" s="23"/>
    </row>
    <row r="135" spans="6:7">
      <c r="F135" s="23"/>
      <c r="G135" s="23"/>
    </row>
    <row r="136" spans="6:7">
      <c r="F136" s="23"/>
      <c r="G136" s="23"/>
    </row>
    <row r="137" spans="6:7">
      <c r="F137" s="23"/>
      <c r="G137" s="23"/>
    </row>
    <row r="138" spans="6:7">
      <c r="F138" s="23"/>
      <c r="G138" s="23"/>
    </row>
    <row r="139" spans="6:7">
      <c r="F139" s="23"/>
      <c r="G139" s="23"/>
    </row>
    <row r="140" spans="6:7">
      <c r="F140" s="23"/>
      <c r="G140" s="23"/>
    </row>
    <row r="141" spans="6:7">
      <c r="F141" s="23"/>
      <c r="G141" s="23"/>
    </row>
    <row r="142" spans="6:7">
      <c r="F142" s="23"/>
      <c r="G142" s="23"/>
    </row>
    <row r="143" spans="6:7">
      <c r="F143" s="23"/>
      <c r="G143" s="23"/>
    </row>
    <row r="144" spans="6:7">
      <c r="F144" s="23"/>
      <c r="G144" s="23"/>
    </row>
    <row r="145" spans="6:7">
      <c r="F145" s="23"/>
      <c r="G145" s="23"/>
    </row>
    <row r="146" spans="6:7">
      <c r="F146" s="23"/>
      <c r="G146" s="23"/>
    </row>
    <row r="147" spans="6:7">
      <c r="F147" s="23"/>
      <c r="G147" s="23"/>
    </row>
    <row r="148" spans="6:7">
      <c r="F148" s="23"/>
      <c r="G148" s="23"/>
    </row>
    <row r="149" spans="6:7">
      <c r="F149" s="23"/>
      <c r="G149" s="23"/>
    </row>
    <row r="150" spans="6:7">
      <c r="F150" s="23"/>
      <c r="G150" s="23"/>
    </row>
    <row r="151" spans="6:7">
      <c r="F151" s="23"/>
      <c r="G151" s="23"/>
    </row>
    <row r="152" spans="6:7">
      <c r="F152" s="23"/>
      <c r="G152" s="23"/>
    </row>
    <row r="153" spans="6:7">
      <c r="F153" s="23"/>
      <c r="G153" s="23"/>
    </row>
    <row r="154" spans="6:7">
      <c r="F154" s="23"/>
      <c r="G154" s="23"/>
    </row>
    <row r="155" spans="6:7">
      <c r="F155" s="23"/>
      <c r="G155" s="23"/>
    </row>
    <row r="156" spans="6:7">
      <c r="F156" s="23"/>
      <c r="G156" s="23"/>
    </row>
    <row r="157" spans="6:7">
      <c r="F157" s="23"/>
      <c r="G157" s="23"/>
    </row>
    <row r="158" spans="6:7">
      <c r="F158" s="23"/>
      <c r="G158" s="23"/>
    </row>
    <row r="159" spans="6:7">
      <c r="F159" s="23"/>
      <c r="G159" s="23"/>
    </row>
    <row r="160" spans="6:7">
      <c r="F160" s="23"/>
      <c r="G160" s="23"/>
    </row>
    <row r="161" spans="6:7">
      <c r="F161" s="23"/>
      <c r="G161" s="23"/>
    </row>
    <row r="162" spans="6:7">
      <c r="F162" s="23"/>
      <c r="G162" s="23"/>
    </row>
    <row r="163" spans="6:7">
      <c r="F163" s="23"/>
      <c r="G163" s="23"/>
    </row>
    <row r="164" spans="6:7">
      <c r="F164" s="23"/>
      <c r="G164" s="23"/>
    </row>
    <row r="165" spans="6:7">
      <c r="F165" s="23"/>
      <c r="G165" s="23"/>
    </row>
    <row r="166" spans="6:7">
      <c r="F166" s="23"/>
      <c r="G166" s="23"/>
    </row>
    <row r="167" spans="6:7">
      <c r="F167" s="23"/>
      <c r="G167" s="23"/>
    </row>
    <row r="168" spans="6:7">
      <c r="F168" s="23"/>
      <c r="G168" s="23"/>
    </row>
    <row r="169" spans="6:7">
      <c r="F169" s="23"/>
      <c r="G169" s="23"/>
    </row>
    <row r="170" spans="6:7">
      <c r="F170" s="23"/>
      <c r="G170" s="23"/>
    </row>
    <row r="171" spans="6:7">
      <c r="F171" s="23"/>
      <c r="G171" s="23"/>
    </row>
    <row r="172" spans="6:7">
      <c r="F172" s="23"/>
      <c r="G172" s="23"/>
    </row>
    <row r="173" spans="6:7">
      <c r="F173" s="23"/>
      <c r="G173" s="23"/>
    </row>
    <row r="174" spans="6:7">
      <c r="F174" s="23"/>
      <c r="G174" s="23"/>
    </row>
    <row r="175" spans="6:7">
      <c r="F175" s="23"/>
      <c r="G175" s="23"/>
    </row>
    <row r="176" spans="6:7">
      <c r="F176" s="23"/>
      <c r="G176" s="23"/>
    </row>
    <row r="177" spans="6:7">
      <c r="F177" s="23"/>
      <c r="G177" s="23"/>
    </row>
    <row r="178" spans="6:7">
      <c r="F178" s="23"/>
      <c r="G178" s="23"/>
    </row>
    <row r="179" spans="6:7">
      <c r="F179" s="23"/>
      <c r="G179" s="23"/>
    </row>
    <row r="180" spans="6:7">
      <c r="F180" s="23"/>
      <c r="G180" s="23"/>
    </row>
    <row r="181" spans="6:7">
      <c r="F181" s="23"/>
      <c r="G181" s="23"/>
    </row>
    <row r="182" spans="6:7">
      <c r="F182" s="23"/>
      <c r="G182" s="23"/>
    </row>
    <row r="183" spans="6:7">
      <c r="F183" s="23"/>
      <c r="G183" s="23"/>
    </row>
    <row r="184" spans="6:7">
      <c r="F184" s="23"/>
      <c r="G184" s="23"/>
    </row>
    <row r="185" spans="6:7">
      <c r="F185" s="23"/>
      <c r="G185" s="23"/>
    </row>
    <row r="186" spans="6:7">
      <c r="F186" s="23"/>
      <c r="G186" s="23"/>
    </row>
    <row r="187" spans="6:7">
      <c r="F187" s="23"/>
      <c r="G187" s="23"/>
    </row>
    <row r="188" spans="6:7">
      <c r="F188" s="23"/>
      <c r="G188" s="23"/>
    </row>
    <row r="189" spans="6:7">
      <c r="F189" s="23"/>
      <c r="G189" s="23"/>
    </row>
    <row r="190" spans="6:7">
      <c r="F190" s="23"/>
      <c r="G190" s="23"/>
    </row>
    <row r="191" spans="6:7">
      <c r="F191" s="23"/>
      <c r="G191" s="23"/>
    </row>
    <row r="192" spans="6:7">
      <c r="F192" s="23"/>
      <c r="G192" s="23"/>
    </row>
    <row r="193" spans="6:7">
      <c r="F193" s="23"/>
      <c r="G193" s="23"/>
    </row>
    <row r="194" spans="6:7">
      <c r="F194" s="23"/>
      <c r="G194" s="23"/>
    </row>
    <row r="195" spans="6:7">
      <c r="F195" s="23"/>
      <c r="G195" s="23"/>
    </row>
    <row r="196" spans="6:7">
      <c r="F196" s="23"/>
      <c r="G196" s="23"/>
    </row>
    <row r="197" spans="6:7">
      <c r="F197" s="23"/>
      <c r="G197" s="23"/>
    </row>
    <row r="198" spans="6:7">
      <c r="F198" s="23"/>
      <c r="G198" s="23"/>
    </row>
    <row r="199" spans="6:7">
      <c r="F199" s="23"/>
      <c r="G199" s="23"/>
    </row>
    <row r="200" spans="6:7">
      <c r="F200" s="23"/>
      <c r="G200" s="23"/>
    </row>
  </sheetData>
  <mergeCells count="33">
    <mergeCell ref="C68:E68"/>
    <mergeCell ref="C73:E73"/>
    <mergeCell ref="C59:E59"/>
    <mergeCell ref="C60:E60"/>
    <mergeCell ref="C63:E63"/>
    <mergeCell ref="C64:E64"/>
    <mergeCell ref="C67:E67"/>
    <mergeCell ref="C50:E50"/>
    <mergeCell ref="C52:E52"/>
    <mergeCell ref="C53:E53"/>
    <mergeCell ref="C55:E55"/>
    <mergeCell ref="C56:E56"/>
    <mergeCell ref="C36:E36"/>
    <mergeCell ref="C37:E37"/>
    <mergeCell ref="C46:E46"/>
    <mergeCell ref="C47:E47"/>
    <mergeCell ref="C49:E49"/>
    <mergeCell ref="C12:E12"/>
    <mergeCell ref="C16:E16"/>
    <mergeCell ref="C17:E17"/>
    <mergeCell ref="C22:E22"/>
    <mergeCell ref="C23:E23"/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Laima</cp:lastModifiedBy>
  <cp:lastPrinted>2021-09-16T11:44:33Z</cp:lastPrinted>
  <dcterms:created xsi:type="dcterms:W3CDTF">2019-05-30T12:34:03Z</dcterms:created>
  <dcterms:modified xsi:type="dcterms:W3CDTF">2021-10-27T05:53:33Z</dcterms:modified>
</cp:coreProperties>
</file>